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035" windowHeight="10800"/>
  </bookViews>
  <sheets>
    <sheet name="Recall" sheetId="1" r:id="rId1"/>
  </sheets>
  <definedNames>
    <definedName name="OLE_LINK1" localSheetId="0">Recall!$A$10</definedName>
  </definedNames>
  <calcPr calcId="145621"/>
</workbook>
</file>

<file path=xl/calcChain.xml><?xml version="1.0" encoding="utf-8"?>
<calcChain xmlns="http://schemas.openxmlformats.org/spreadsheetml/2006/main">
  <c r="E28" i="1" l="1"/>
  <c r="D28" i="1" s="1"/>
  <c r="B28" i="1" s="1"/>
  <c r="F28" i="1" l="1"/>
  <c r="E18" i="1"/>
  <c r="D18" i="1" s="1"/>
  <c r="B18" i="1" s="1"/>
  <c r="B8" i="1"/>
  <c r="D8" i="1" s="1"/>
  <c r="E8" i="1" s="1"/>
  <c r="F8" i="1" s="1"/>
  <c r="B7" i="1"/>
  <c r="D7" i="1" s="1"/>
  <c r="E7" i="1" s="1"/>
  <c r="F7" i="1" s="1"/>
  <c r="B6" i="1"/>
  <c r="D6" i="1" s="1"/>
  <c r="E6" i="1" s="1"/>
  <c r="F6" i="1" s="1"/>
  <c r="F18" i="1" l="1"/>
</calcChain>
</file>

<file path=xl/sharedStrings.xml><?xml version="1.0" encoding="utf-8"?>
<sst xmlns="http://schemas.openxmlformats.org/spreadsheetml/2006/main" count="33" uniqueCount="23">
  <si>
    <t>Two Units</t>
  </si>
  <si>
    <t>Three Units</t>
  </si>
  <si>
    <t>Four Units</t>
  </si>
  <si>
    <t>Percentage of Appointment</t>
  </si>
  <si>
    <t>Compensation per unit:</t>
  </si>
  <si>
    <t>Course Units</t>
  </si>
  <si>
    <t>Monthly Gross</t>
  </si>
  <si>
    <t>Monthly Comp Rate</t>
  </si>
  <si>
    <t>Total Semester Compensation</t>
  </si>
  <si>
    <t>NA</t>
  </si>
  <si>
    <r>
      <t xml:space="preserve">Set Compensation Rate </t>
    </r>
    <r>
      <rPr>
        <sz val="11"/>
        <color theme="1"/>
        <rFont val="Calibri"/>
        <family val="2"/>
        <scheme val="minor"/>
      </rPr>
      <t>- enter the per-unit compensation only</t>
    </r>
  </si>
  <si>
    <t>Annual Fiscalized Salary Rate</t>
  </si>
  <si>
    <t>Annual Academic-Year Salary Rate:</t>
  </si>
  <si>
    <t>Annual Fiscal-Year Salary Rate:</t>
  </si>
  <si>
    <t>Annual Recall Salary Rate</t>
  </si>
  <si>
    <r>
      <t xml:space="preserve">Individual Fiscal-Year Salary Rate </t>
    </r>
    <r>
      <rPr>
        <sz val="11"/>
        <color theme="1"/>
        <rFont val="Calibri"/>
        <family val="2"/>
        <scheme val="minor"/>
      </rPr>
      <t>- enter the annual salary rate and the appointment percentage</t>
    </r>
  </si>
  <si>
    <r>
      <t xml:space="preserve">Individual Academic-Year Salary Rate </t>
    </r>
    <r>
      <rPr>
        <sz val="11"/>
        <color theme="1"/>
        <rFont val="Calibri"/>
        <family val="2"/>
        <scheme val="minor"/>
      </rPr>
      <t>- enter the annual salary rate and the appointment percentage</t>
    </r>
  </si>
  <si>
    <t xml:space="preserve">Total Semester Compensation for Teaching </t>
  </si>
  <si>
    <r>
      <rPr>
        <b/>
        <sz val="11"/>
        <color theme="1"/>
        <rFont val="Calibri"/>
        <family val="2"/>
        <scheme val="minor"/>
      </rPr>
      <t>Recall Title Codes</t>
    </r>
    <r>
      <rPr>
        <sz val="11"/>
        <color theme="1"/>
        <rFont val="Calibri"/>
        <family val="2"/>
        <scheme val="minor"/>
      </rPr>
      <t xml:space="preserve">
• 1700 Recall Teaching: for use in recalling academic retirees for teaching duties only.
• 1701 Recall HCOMP: currently limited to the School of Optometry.
• 1702 Recall Faculty: for use in recalling faculty for research or administration, or a combination of these and teaching.
• 3802 Recall Non-Faculty Acad: for use in recalling non-faculty for research and administration.
</t>
    </r>
  </si>
  <si>
    <t>Total Semester Compensation for Teaching</t>
  </si>
  <si>
    <t>Note: In UCPath, use the appropriate title code from the options below, a fixed percentage, and the annual recall salary rate.</t>
  </si>
  <si>
    <t>Note: In UCPath, use the appropriate title code from the options below, a fixed percentage, and the annual fiscalized salary rate.</t>
  </si>
  <si>
    <t>Note: In UCPath, use job code 1700, a fixed percentage based on the table above, and the annual recall salary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</si>
</sst>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6" fontId="2" fillId="0" borderId="2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9" fontId="2" fillId="0" borderId="9" xfId="0" applyNumberFormat="1" applyFont="1" applyBorder="1" applyProtection="1">
      <protection locked="0"/>
    </xf>
    <xf numFmtId="0" fontId="0" fillId="0" borderId="3" xfId="0" applyBorder="1" applyProtection="1"/>
    <xf numFmtId="0" fontId="0" fillId="0" borderId="4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8" xfId="0" applyBorder="1" applyProtection="1"/>
    <xf numFmtId="164" fontId="0" fillId="0" borderId="9" xfId="0" applyNumberFormat="1" applyBorder="1" applyProtection="1"/>
    <xf numFmtId="165" fontId="0" fillId="0" borderId="10" xfId="0" applyNumberFormat="1" applyBorder="1" applyProtection="1"/>
    <xf numFmtId="0" fontId="0" fillId="0" borderId="0" xfId="0" applyProtection="1"/>
    <xf numFmtId="0" fontId="1" fillId="0" borderId="0" xfId="0" applyFont="1" applyProtection="1"/>
    <xf numFmtId="0" fontId="0" fillId="0" borderId="1" xfId="0" applyBorder="1" applyProtection="1"/>
    <xf numFmtId="0" fontId="0" fillId="0" borderId="11" xfId="0" applyFont="1" applyBorder="1" applyProtection="1"/>
    <xf numFmtId="6" fontId="0" fillId="0" borderId="0" xfId="0" applyNumberFormat="1" applyFont="1" applyBorder="1" applyProtection="1"/>
    <xf numFmtId="0" fontId="0" fillId="0" borderId="6" xfId="0" applyBorder="1" applyProtection="1"/>
    <xf numFmtId="165" fontId="0" fillId="0" borderId="0" xfId="0" applyNumberFormat="1" applyBorder="1" applyProtection="1"/>
    <xf numFmtId="9" fontId="0" fillId="0" borderId="0" xfId="0" applyNumberFormat="1" applyBorder="1" applyProtection="1"/>
    <xf numFmtId="165" fontId="0" fillId="0" borderId="7" xfId="0" applyNumberFormat="1" applyBorder="1" applyProtection="1"/>
    <xf numFmtId="165" fontId="0" fillId="0" borderId="9" xfId="0" applyNumberFormat="1" applyBorder="1" applyProtection="1"/>
    <xf numFmtId="9" fontId="0" fillId="0" borderId="9" xfId="0" applyNumberFormat="1" applyBorder="1" applyProtection="1"/>
    <xf numFmtId="0" fontId="0" fillId="0" borderId="0" xfId="0" applyBorder="1" applyProtection="1"/>
    <xf numFmtId="0" fontId="0" fillId="0" borderId="12" xfId="0" applyBorder="1" applyProtection="1"/>
    <xf numFmtId="0" fontId="0" fillId="0" borderId="16" xfId="0" applyBorder="1" applyProtection="1"/>
    <xf numFmtId="0" fontId="3" fillId="0" borderId="13" xfId="0" applyFont="1" applyBorder="1" applyAlignment="1" applyProtection="1">
      <alignment horizontal="left" wrapText="1"/>
    </xf>
    <xf numFmtId="0" fontId="3" fillId="0" borderId="14" xfId="0" applyFont="1" applyBorder="1" applyAlignment="1" applyProtection="1">
      <alignment horizontal="left" wrapText="1"/>
    </xf>
    <xf numFmtId="0" fontId="3" fillId="0" borderId="15" xfId="0" applyFont="1" applyBorder="1" applyAlignment="1" applyProtection="1">
      <alignment horizontal="left" wrapText="1"/>
    </xf>
    <xf numFmtId="0" fontId="3" fillId="0" borderId="8" xfId="0" applyFont="1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left" wrapText="1"/>
    </xf>
    <xf numFmtId="0" fontId="3" fillId="0" borderId="10" xfId="0" applyFont="1" applyBorder="1" applyAlignment="1" applyProtection="1">
      <alignment horizontal="left" wrapText="1"/>
    </xf>
    <xf numFmtId="0" fontId="0" fillId="0" borderId="1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/>
    </xf>
    <xf numFmtId="0" fontId="0" fillId="0" borderId="15" xfId="0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  <xf numFmtId="0" fontId="0" fillId="0" borderId="8" xfId="0" applyBorder="1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3" fillId="0" borderId="13" xfId="0" applyFont="1" applyBorder="1" applyAlignment="1" applyProtection="1">
      <alignment horizontal="left" vertical="top" wrapText="1"/>
    </xf>
    <xf numFmtId="0" fontId="3" fillId="0" borderId="14" xfId="0" applyFont="1" applyBorder="1" applyAlignment="1" applyProtection="1">
      <alignment horizontal="left" vertical="top" wrapText="1"/>
    </xf>
    <xf numFmtId="0" fontId="3" fillId="0" borderId="15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Layout" topLeftCell="A13" zoomScaleNormal="100" workbookViewId="0">
      <selection activeCell="B17" sqref="B17"/>
    </sheetView>
  </sheetViews>
  <sheetFormatPr defaultRowHeight="15" x14ac:dyDescent="0.25"/>
  <cols>
    <col min="1" max="1" width="14.140625" style="10" customWidth="1"/>
    <col min="2" max="2" width="21.42578125" style="10" customWidth="1"/>
    <col min="3" max="4" width="14.28515625" style="10" customWidth="1"/>
    <col min="5" max="5" width="14.5703125" style="10" customWidth="1"/>
    <col min="6" max="6" width="12.42578125" style="10" customWidth="1"/>
    <col min="7" max="16384" width="9.140625" style="10"/>
  </cols>
  <sheetData>
    <row r="1" spans="1:6" ht="6.75" customHeight="1" x14ac:dyDescent="0.25"/>
    <row r="2" spans="1:6" x14ac:dyDescent="0.25">
      <c r="A2" s="11" t="s">
        <v>10</v>
      </c>
    </row>
    <row r="3" spans="1:6" x14ac:dyDescent="0.25">
      <c r="A3" s="12"/>
      <c r="B3" s="13" t="s">
        <v>4</v>
      </c>
      <c r="C3" s="1">
        <v>3000</v>
      </c>
      <c r="D3" s="14"/>
      <c r="E3" s="14"/>
    </row>
    <row r="4" spans="1:6" ht="11.25" customHeight="1" x14ac:dyDescent="0.25"/>
    <row r="5" spans="1:6" ht="48" customHeight="1" thickBot="1" x14ac:dyDescent="0.3">
      <c r="A5" s="4" t="s">
        <v>5</v>
      </c>
      <c r="B5" s="5" t="s">
        <v>8</v>
      </c>
      <c r="C5" s="5" t="s">
        <v>3</v>
      </c>
      <c r="D5" s="5" t="s">
        <v>6</v>
      </c>
      <c r="E5" s="5" t="s">
        <v>7</v>
      </c>
      <c r="F5" s="6" t="s">
        <v>14</v>
      </c>
    </row>
    <row r="6" spans="1:6" ht="15.75" thickTop="1" x14ac:dyDescent="0.25">
      <c r="A6" s="15" t="s">
        <v>0</v>
      </c>
      <c r="B6" s="16">
        <f>2*(C3)</f>
        <v>6000</v>
      </c>
      <c r="C6" s="17">
        <v>0.1</v>
      </c>
      <c r="D6" s="16">
        <f>(B6/5)</f>
        <v>1200</v>
      </c>
      <c r="E6" s="16">
        <f>(D6/C6)</f>
        <v>12000</v>
      </c>
      <c r="F6" s="18">
        <f>(E6*12)</f>
        <v>144000</v>
      </c>
    </row>
    <row r="7" spans="1:6" x14ac:dyDescent="0.25">
      <c r="A7" s="15" t="s">
        <v>1</v>
      </c>
      <c r="B7" s="16">
        <f>3*(C3)</f>
        <v>9000</v>
      </c>
      <c r="C7" s="17">
        <v>0.15</v>
      </c>
      <c r="D7" s="16">
        <f>(B7/5)</f>
        <v>1800</v>
      </c>
      <c r="E7" s="16">
        <f t="shared" ref="E7:E8" si="0">(D7/C7)</f>
        <v>12000</v>
      </c>
      <c r="F7" s="18">
        <f>(E7*12)</f>
        <v>144000</v>
      </c>
    </row>
    <row r="8" spans="1:6" x14ac:dyDescent="0.25">
      <c r="A8" s="7" t="s">
        <v>2</v>
      </c>
      <c r="B8" s="19">
        <f>4*(C3)</f>
        <v>12000</v>
      </c>
      <c r="C8" s="20">
        <v>0.2</v>
      </c>
      <c r="D8" s="19">
        <f>(B8/5)</f>
        <v>2400</v>
      </c>
      <c r="E8" s="19">
        <f t="shared" si="0"/>
        <v>12000</v>
      </c>
      <c r="F8" s="9">
        <f>(E8*12)</f>
        <v>144000</v>
      </c>
    </row>
    <row r="9" spans="1:6" x14ac:dyDescent="0.25">
      <c r="A9" s="21"/>
      <c r="B9" s="16"/>
      <c r="C9" s="17"/>
      <c r="D9" s="16"/>
      <c r="E9" s="16"/>
      <c r="F9" s="16"/>
    </row>
    <row r="10" spans="1:6" x14ac:dyDescent="0.25">
      <c r="A10" s="32" t="s">
        <v>22</v>
      </c>
      <c r="B10" s="33"/>
      <c r="C10" s="33"/>
      <c r="D10" s="33"/>
      <c r="E10" s="33"/>
      <c r="F10" s="34"/>
    </row>
    <row r="11" spans="1:6" ht="17.25" customHeight="1" x14ac:dyDescent="0.25">
      <c r="A11" s="35"/>
      <c r="B11" s="36"/>
      <c r="C11" s="36"/>
      <c r="D11" s="36"/>
      <c r="E11" s="36"/>
      <c r="F11" s="37"/>
    </row>
    <row r="12" spans="1:6" ht="15.75" thickBot="1" x14ac:dyDescent="0.3">
      <c r="A12" s="22"/>
      <c r="B12" s="22"/>
      <c r="C12" s="22"/>
      <c r="D12" s="22"/>
      <c r="E12" s="22"/>
      <c r="F12" s="22"/>
    </row>
    <row r="13" spans="1:6" ht="15.75" thickTop="1" x14ac:dyDescent="0.25"/>
    <row r="14" spans="1:6" x14ac:dyDescent="0.25">
      <c r="A14" s="11" t="s">
        <v>16</v>
      </c>
    </row>
    <row r="15" spans="1:6" x14ac:dyDescent="0.25">
      <c r="A15" s="30" t="s">
        <v>12</v>
      </c>
      <c r="B15" s="31"/>
      <c r="C15" s="2">
        <v>150000</v>
      </c>
    </row>
    <row r="17" spans="1:6" ht="45.75" thickBot="1" x14ac:dyDescent="0.3">
      <c r="A17" s="4" t="s">
        <v>5</v>
      </c>
      <c r="B17" s="5" t="s">
        <v>19</v>
      </c>
      <c r="C17" s="5" t="s">
        <v>3</v>
      </c>
      <c r="D17" s="5" t="s">
        <v>6</v>
      </c>
      <c r="E17" s="5" t="s">
        <v>7</v>
      </c>
      <c r="F17" s="6" t="s">
        <v>11</v>
      </c>
    </row>
    <row r="18" spans="1:6" ht="15.75" thickTop="1" x14ac:dyDescent="0.25">
      <c r="A18" s="7" t="s">
        <v>9</v>
      </c>
      <c r="B18" s="8">
        <f>D18*5</f>
        <v>8333.3333333333358</v>
      </c>
      <c r="C18" s="3">
        <v>0.1</v>
      </c>
      <c r="D18" s="8">
        <f>E18*C18</f>
        <v>1666.666666666667</v>
      </c>
      <c r="E18" s="8">
        <f>C15/9</f>
        <v>16666.666666666668</v>
      </c>
      <c r="F18" s="9">
        <f>E18*12</f>
        <v>200000</v>
      </c>
    </row>
    <row r="20" spans="1:6" ht="14.45" customHeight="1" x14ac:dyDescent="0.25">
      <c r="A20" s="24" t="s">
        <v>21</v>
      </c>
      <c r="B20" s="25"/>
      <c r="C20" s="25"/>
      <c r="D20" s="25"/>
      <c r="E20" s="25"/>
      <c r="F20" s="26"/>
    </row>
    <row r="21" spans="1:6" ht="17.25" customHeight="1" x14ac:dyDescent="0.25">
      <c r="A21" s="27"/>
      <c r="B21" s="28"/>
      <c r="C21" s="28"/>
      <c r="D21" s="28"/>
      <c r="E21" s="28"/>
      <c r="F21" s="29"/>
    </row>
    <row r="22" spans="1:6" ht="15.75" thickBot="1" x14ac:dyDescent="0.3">
      <c r="A22" s="23"/>
      <c r="B22" s="23"/>
      <c r="C22" s="23"/>
      <c r="D22" s="23"/>
      <c r="E22" s="23"/>
      <c r="F22" s="23"/>
    </row>
    <row r="24" spans="1:6" x14ac:dyDescent="0.25">
      <c r="A24" s="11" t="s">
        <v>15</v>
      </c>
    </row>
    <row r="25" spans="1:6" x14ac:dyDescent="0.25">
      <c r="A25" s="30" t="s">
        <v>13</v>
      </c>
      <c r="B25" s="31"/>
      <c r="C25" s="2">
        <v>150000</v>
      </c>
    </row>
    <row r="27" spans="1:6" ht="45.75" thickBot="1" x14ac:dyDescent="0.3">
      <c r="A27" s="4" t="s">
        <v>5</v>
      </c>
      <c r="B27" s="5" t="s">
        <v>17</v>
      </c>
      <c r="C27" s="5" t="s">
        <v>3</v>
      </c>
      <c r="D27" s="5" t="s">
        <v>6</v>
      </c>
      <c r="E27" s="5" t="s">
        <v>7</v>
      </c>
      <c r="F27" s="6" t="s">
        <v>14</v>
      </c>
    </row>
    <row r="28" spans="1:6" ht="15.75" thickTop="1" x14ac:dyDescent="0.25">
      <c r="A28" s="7" t="s">
        <v>9</v>
      </c>
      <c r="B28" s="8">
        <f>D28*5</f>
        <v>6250</v>
      </c>
      <c r="C28" s="3">
        <v>0.1</v>
      </c>
      <c r="D28" s="8">
        <f>E28*C28</f>
        <v>1250</v>
      </c>
      <c r="E28" s="8">
        <f>C25/12</f>
        <v>12500</v>
      </c>
      <c r="F28" s="9">
        <f>E28*12</f>
        <v>150000</v>
      </c>
    </row>
    <row r="30" spans="1:6" ht="15" customHeight="1" x14ac:dyDescent="0.25">
      <c r="A30" s="48" t="s">
        <v>20</v>
      </c>
      <c r="B30" s="49"/>
      <c r="C30" s="49"/>
      <c r="D30" s="49"/>
      <c r="E30" s="49"/>
      <c r="F30" s="50"/>
    </row>
    <row r="31" spans="1:6" x14ac:dyDescent="0.25">
      <c r="A31" s="51"/>
      <c r="B31" s="52"/>
      <c r="C31" s="52"/>
      <c r="D31" s="52"/>
      <c r="E31" s="52"/>
      <c r="F31" s="53"/>
    </row>
    <row r="33" spans="1:6" x14ac:dyDescent="0.25">
      <c r="A33" s="38" t="s">
        <v>18</v>
      </c>
      <c r="B33" s="39"/>
      <c r="C33" s="39"/>
      <c r="D33" s="39"/>
      <c r="E33" s="39"/>
      <c r="F33" s="40"/>
    </row>
    <row r="34" spans="1:6" x14ac:dyDescent="0.25">
      <c r="A34" s="41"/>
      <c r="B34" s="42"/>
      <c r="C34" s="42"/>
      <c r="D34" s="42"/>
      <c r="E34" s="42"/>
      <c r="F34" s="43"/>
    </row>
    <row r="35" spans="1:6" x14ac:dyDescent="0.25">
      <c r="A35" s="41"/>
      <c r="B35" s="42"/>
      <c r="C35" s="42"/>
      <c r="D35" s="42"/>
      <c r="E35" s="42"/>
      <c r="F35" s="43"/>
    </row>
    <row r="36" spans="1:6" x14ac:dyDescent="0.25">
      <c r="A36" s="41"/>
      <c r="B36" s="42"/>
      <c r="C36" s="42"/>
      <c r="D36" s="42"/>
      <c r="E36" s="42"/>
      <c r="F36" s="43"/>
    </row>
    <row r="37" spans="1:6" x14ac:dyDescent="0.25">
      <c r="A37" s="41"/>
      <c r="B37" s="42"/>
      <c r="C37" s="42"/>
      <c r="D37" s="42"/>
      <c r="E37" s="42"/>
      <c r="F37" s="43"/>
    </row>
    <row r="38" spans="1:6" x14ac:dyDescent="0.25">
      <c r="A38" s="44"/>
      <c r="B38" s="45"/>
      <c r="C38" s="45"/>
      <c r="D38" s="45"/>
      <c r="E38" s="45"/>
      <c r="F38" s="46"/>
    </row>
    <row r="39" spans="1:6" x14ac:dyDescent="0.25">
      <c r="A39" s="47"/>
      <c r="B39" s="47"/>
      <c r="C39" s="47"/>
      <c r="D39" s="47"/>
      <c r="E39" s="47"/>
      <c r="F39" s="47"/>
    </row>
  </sheetData>
  <sheetProtection selectLockedCells="1"/>
  <mergeCells count="6">
    <mergeCell ref="A33:F38"/>
    <mergeCell ref="A30:F31"/>
    <mergeCell ref="A15:B15"/>
    <mergeCell ref="A25:B25"/>
    <mergeCell ref="A10:F11"/>
    <mergeCell ref="A20:F21"/>
  </mergeCells>
  <dataValidations count="3">
    <dataValidation type="decimal" allowBlank="1" showInputMessage="1" showErrorMessage="1" sqref="C18 C28">
      <formula1>0</formula1>
      <formula2>0.43</formula2>
    </dataValidation>
    <dataValidation allowBlank="1" showInputMessage="1" showErrorMessage="1" promptTitle="Annual Salary Rate" prompt="This is the annual academic-year salary rate of the proposed candidate. All range adjustments since retirement should be applied." sqref="C15"/>
    <dataValidation allowBlank="1" showInputMessage="1" showErrorMessage="1" promptTitle="Annual Salary Rate" prompt="This is the annual fiscal-year salary rate of the proposed candidate. All range adjustments since retirement should be applied." sqref="C25"/>
  </dataValidations>
  <printOptions horizontalCentered="1"/>
  <pageMargins left="0.25" right="0.25" top="0.75" bottom="0.75" header="0.3" footer="0.3"/>
  <pageSetup orientation="portrait" horizontalDpi="1200" verticalDpi="1200" r:id="rId1"/>
  <headerFooter>
    <oddHeader xml:space="preserve">&amp;CRecall Appointments
Compensation Values for "Monthly" Basis/Pd Code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Recall</vt:lpstr>
      <vt:lpstr>Recall!OLE_LINK1</vt:lpstr>
    </vt:vector>
  </TitlesOfParts>
  <Company>UC Berkeley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 Rissanen Ikuta</dc:creator>
  <cp:lastModifiedBy>Ms. Kristin Rissanen Ikuta</cp:lastModifiedBy>
  <cp:lastPrinted>2019-02-28T19:30:30Z</cp:lastPrinted>
  <dcterms:created xsi:type="dcterms:W3CDTF">2019-01-11T22:42:41Z</dcterms:created>
  <dcterms:modified xsi:type="dcterms:W3CDTF">2019-02-28T19:35:24Z</dcterms:modified>
</cp:coreProperties>
</file>